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i\Documents\Personal\Rogaining\0000 Event Secretary\2020 Ranga Rogaine\Entry Forms\Original Entry Form and Password\"/>
    </mc:Choice>
  </mc:AlternateContent>
  <xr:revisionPtr revIDLastSave="0" documentId="13_ncr:1_{34E9CCB4-6427-4F0A-8C45-274436F12838}" xr6:coauthVersionLast="45" xr6:coauthVersionMax="45" xr10:uidLastSave="{00000000-0000-0000-0000-000000000000}"/>
  <bookViews>
    <workbookView xWindow="-120" yWindow="-120" windowWidth="29040" windowHeight="15840" tabRatio="989" xr2:uid="{00000000-000D-0000-FFFF-FFFF00000000}"/>
  </bookViews>
  <sheets>
    <sheet name="Entry Form" sheetId="1" r:id="rId1"/>
  </sheets>
  <definedNames>
    <definedName name="_xlnm.Print_Area" localSheetId="0">'Entry Form'!$A$1:$N$37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F20" i="1" l="1"/>
  <c r="E20" i="1"/>
  <c r="C20" i="1"/>
  <c r="B20" i="1"/>
  <c r="C75" i="1" l="1"/>
  <c r="J74" i="1" s="1"/>
  <c r="C74" i="1"/>
  <c r="J73" i="1" s="1"/>
  <c r="C73" i="1"/>
  <c r="C72" i="1"/>
  <c r="C71" i="1"/>
  <c r="J69" i="1" s="1"/>
  <c r="J70" i="1"/>
  <c r="J9" i="1" s="1"/>
  <c r="C70" i="1"/>
  <c r="C69" i="1"/>
  <c r="M15" i="1"/>
  <c r="M14" i="1"/>
  <c r="M13" i="1"/>
  <c r="M12" i="1"/>
  <c r="M11" i="1"/>
  <c r="J72" i="1" l="1"/>
  <c r="K9" i="1" s="1"/>
  <c r="J8" i="1"/>
  <c r="M16" i="1"/>
  <c r="C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2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4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5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M18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<sst xmlns="http://schemas.openxmlformats.org/spreadsheetml/2006/main" count="90" uniqueCount="81">
  <si>
    <t>Northern Territory Rogaining Association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</si>
  <si>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</si>
  <si>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</si>
  <si>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</si>
  <si>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</si>
  <si>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</si>
  <si>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</si>
  <si>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</si>
  <si>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</si>
  <si>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</si>
  <si>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</si>
  <si>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</si>
  <si>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</si>
  <si>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</si>
  <si>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</si>
  <si>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</si>
  <si>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</si>
  <si>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</si>
  <si>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</si>
  <si>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</si>
  <si>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</si>
  <si>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If staying for Breakfast, additional cost is: </t>
  </si>
  <si>
    <t xml:space="preserve">Please select your intended payment method:  </t>
  </si>
  <si>
    <t>Notes:</t>
  </si>
  <si>
    <t>Payment Information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</si>
  <si>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</si>
  <si>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</si>
  <si>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BSB:</t>
  </si>
  <si>
    <t>065 901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</si>
  <si>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</si>
  <si>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</si>
  <si>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</si>
  <si>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</si>
  <si>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</si>
  <si>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</si>
  <si>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</si>
  <si>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</si>
  <si>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</si>
  <si>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</si>
  <si>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</si>
  <si>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</si>
  <si>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</si>
  <si>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</si>
  <si>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</si>
  <si>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</si>
  <si>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</si>
  <si>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</si>
  <si>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</si>
  <si>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</si>
  <si>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</si>
  <si>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</si>
  <si>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</si>
  <si>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</si>
  <si>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</si>
  <si>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EarlyBird</t>
  </si>
  <si>
    <t>Standard</t>
  </si>
  <si>
    <t>entries@nt.rogaine.asn.au</t>
  </si>
  <si>
    <t>When complete, please save the file as Excel and email it to:</t>
  </si>
  <si>
    <t>N/A</t>
  </si>
  <si>
    <t>For EFT payments, please include surname of one team member and “RR”  in description field, e.g. Smith RR</t>
  </si>
  <si>
    <t>All Entries Close:</t>
  </si>
  <si>
    <t>Saturday 5th September 2020</t>
  </si>
  <si>
    <t>Please complete the PALE BLUE areas for all team members.</t>
  </si>
  <si>
    <t>Rangas 'Round Town Rogue-gaine</t>
  </si>
  <si>
    <t>For more information, please visit our website www.nt.rogaine.asn.au</t>
  </si>
  <si>
    <t>Early Bird Entry?  (Must be received by 26-08-2020):</t>
  </si>
  <si>
    <t>choose Event Type "4 Hr Bluey Biker - ELECTRIC".</t>
  </si>
  <si>
    <t xml:space="preserve">CYCLE:  4 Hr Bluey Biker (MANUAL) / 4 Hr Bluey Biker (ELECTRIC) </t>
  </si>
  <si>
    <t>WALK/RUN:  3 Hr Ranga Rover / 6 Hr You Need Your Head Red</t>
  </si>
  <si>
    <t>than two generations and one is a child (under 18), you may enter in the Family</t>
  </si>
  <si>
    <t>category.  Other non-related people may also be in the team.</t>
  </si>
  <si>
    <t>Children aged 13 and under must be accompanied by an Adult (18 or older).</t>
  </si>
  <si>
    <t>Home address is required for insurance registration.</t>
  </si>
  <si>
    <t>If your team has at least two members of the same family who represent no less</t>
  </si>
  <si>
    <t>Event fees cover course setting, vetting, maps, food, insurance, safety equipment and admin costs.</t>
  </si>
  <si>
    <t>If you have one or more electric bikes in your 4 Hr Bluey Biker team, you must</t>
  </si>
  <si>
    <t>¨</t>
  </si>
  <si>
    <t>Teams must comprise at least 2 people and not more than 5.</t>
  </si>
  <si>
    <t xml:space="preserve">Refund policy: no refund if cancellation occurs within 48 hrs of event. </t>
  </si>
  <si>
    <t>Early Bird Close:</t>
  </si>
  <si>
    <t>3 Hr Ranga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</si>
</sst>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F800]dddd\,\ mmmm\ dd\,\ yyyy"/>
  </numFmts>
  <fonts count="28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i/>
      <sz val="18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</font>
    <font>
      <b/>
      <sz val="8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2"/>
      <color rgb="FF2554D9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2"/>
      <color rgb="FF2554D9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b/>
      <sz val="14"/>
      <color theme="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EBF1DE"/>
      </patternFill>
    </fill>
    <fill>
      <patternFill patternType="solid">
        <fgColor rgb="FFD7E4BD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7" fillId="0" borderId="0" applyBorder="0" applyProtection="0"/>
    <xf numFmtId="0" fontId="7" fillId="0" borderId="0" applyBorder="0" applyProtection="0"/>
  </cellStyleXfs>
  <cellXfs count="7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/>
    <xf numFmtId="0" fontId="5" fillId="0" borderId="0" xfId="0" applyFont="1" applyBorder="1" applyAlignment="1"/>
    <xf numFmtId="0" fontId="6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6" fillId="2" borderId="2" xfId="0" applyFont="1" applyFill="1" applyBorder="1" applyAlignment="1">
      <alignment horizontal="center"/>
    </xf>
    <xf numFmtId="164" fontId="1" fillId="4" borderId="2" xfId="1" applyFont="1" applyFill="1" applyBorder="1" applyAlignment="1" applyProtection="1"/>
    <xf numFmtId="164" fontId="6" fillId="4" borderId="4" xfId="1" applyFont="1" applyFill="1" applyBorder="1" applyAlignment="1" applyProtection="1"/>
    <xf numFmtId="0" fontId="10" fillId="4" borderId="2" xfId="0" applyFont="1" applyFill="1" applyBorder="1" applyAlignment="1">
      <alignment horizontal="center" vertical="top" wrapText="1"/>
    </xf>
    <xf numFmtId="164" fontId="11" fillId="4" borderId="2" xfId="1" applyFont="1" applyFill="1" applyBorder="1" applyAlignment="1" applyProtection="1">
      <alignment vertical="top" wrapText="1"/>
    </xf>
    <xf numFmtId="164" fontId="11" fillId="4" borderId="2" xfId="1" applyFont="1" applyFill="1" applyBorder="1" applyAlignment="1" applyProtection="1">
      <alignment horizontal="center" vertical="top" wrapText="1"/>
    </xf>
    <xf numFmtId="165" fontId="11" fillId="4" borderId="4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/>
    <xf numFmtId="0" fontId="5" fillId="0" borderId="0" xfId="0" applyFont="1"/>
    <xf numFmtId="0" fontId="14" fillId="0" borderId="0" xfId="0" applyFont="1"/>
    <xf numFmtId="164" fontId="11" fillId="4" borderId="4" xfId="1" applyFont="1" applyFill="1" applyBorder="1" applyAlignment="1" applyProtection="1">
      <alignment vertical="top" wrapText="1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19" fillId="6" borderId="2" xfId="0" applyFont="1" applyFill="1" applyBorder="1"/>
    <xf numFmtId="0" fontId="1" fillId="0" borderId="0" xfId="0" applyFont="1" applyFill="1" applyBorder="1"/>
    <xf numFmtId="0" fontId="1" fillId="3" borderId="2" xfId="0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0" fontId="8" fillId="3" borderId="2" xfId="2" applyFont="1" applyFill="1" applyBorder="1" applyAlignment="1" applyProtection="1">
      <protection locked="0"/>
    </xf>
    <xf numFmtId="0" fontId="12" fillId="3" borderId="4" xfId="0" applyFont="1" applyFill="1" applyBorder="1" applyAlignment="1" applyProtection="1">
      <protection locked="0"/>
    </xf>
    <xf numFmtId="0" fontId="1" fillId="8" borderId="2" xfId="0" applyFont="1" applyFill="1" applyBorder="1" applyAlignment="1" applyProtection="1">
      <alignment horizontal="center"/>
    </xf>
    <xf numFmtId="0" fontId="1" fillId="9" borderId="2" xfId="0" applyFont="1" applyFill="1" applyBorder="1" applyProtection="1">
      <protection locked="0"/>
    </xf>
    <xf numFmtId="0" fontId="18" fillId="11" borderId="2" xfId="0" applyFont="1" applyFill="1" applyBorder="1" applyAlignment="1">
      <alignment horizontal="right" indent="1"/>
    </xf>
    <xf numFmtId="0" fontId="1" fillId="3" borderId="2" xfId="0" applyFont="1" applyFill="1" applyBorder="1" applyAlignment="1" applyProtection="1">
      <alignment horizontal="center"/>
      <protection locked="0"/>
    </xf>
    <xf numFmtId="0" fontId="22" fillId="11" borderId="2" xfId="0" applyFont="1" applyFill="1" applyBorder="1" applyAlignment="1">
      <alignment horizontal="right" indent="1"/>
    </xf>
    <xf numFmtId="0" fontId="2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/>
    <xf numFmtId="0" fontId="1" fillId="0" borderId="0" xfId="0" applyFont="1" applyBorder="1" applyAlignment="1">
      <alignment vertical="top" wrapText="1"/>
    </xf>
    <xf numFmtId="0" fontId="26" fillId="0" borderId="0" xfId="0" applyFont="1" applyAlignment="1">
      <alignment horizontal="right"/>
    </xf>
    <xf numFmtId="0" fontId="23" fillId="7" borderId="2" xfId="0" quotePrefix="1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1" xfId="0" applyFont="1" applyBorder="1" applyAlignment="1"/>
    <xf numFmtId="0" fontId="1" fillId="10" borderId="2" xfId="0" applyFont="1" applyFill="1" applyBorder="1" applyAlignment="1" applyProtection="1">
      <protection locked="0"/>
    </xf>
    <xf numFmtId="0" fontId="27" fillId="12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20" fillId="0" borderId="0" xfId="2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6" fillId="4" borderId="3" xfId="0" applyFont="1" applyFill="1" applyBorder="1" applyAlignment="1"/>
    <xf numFmtId="0" fontId="1" fillId="3" borderId="2" xfId="0" applyFont="1" applyFill="1" applyBorder="1" applyAlignment="1" applyProtection="1">
      <protection locked="0"/>
    </xf>
    <xf numFmtId="166" fontId="9" fillId="5" borderId="7" xfId="0" applyNumberFormat="1" applyFont="1" applyFill="1" applyBorder="1" applyAlignment="1">
      <alignment horizontal="center"/>
    </xf>
    <xf numFmtId="166" fontId="9" fillId="5" borderId="0" xfId="0" applyNumberFormat="1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8" fillId="0" borderId="0" xfId="2" applyFont="1" applyBorder="1" applyAlignment="1" applyProtection="1">
      <alignment horizontal="center"/>
    </xf>
    <xf numFmtId="0" fontId="1" fillId="4" borderId="6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/>
    </xf>
    <xf numFmtId="164" fontId="9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right" vertical="top" wrapText="1"/>
    </xf>
    <xf numFmtId="0" fontId="6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167" fontId="13" fillId="4" borderId="8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7" fontId="18" fillId="6" borderId="2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00FF00"/>
      <color rgb="FFFF00FF"/>
      <color rgb="FFD7E4BD"/>
      <color rgb="FFDDEBF7"/>
      <color rgb="FFEBF1D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742980</xdr:colOff>
      <xdr:row>0</xdr:row>
      <xdr:rowOff>19110</xdr:rowOff>
    </xdr:from>
    <xdr:to>
      <xdr:col>9</xdr:col>
      <xdr:colOff>428445</xdr:colOff>
      <xdr:row>4</xdr:row>
      <xdr:rowOff>30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91205" y="19110"/>
          <a:ext cx="1009440" cy="10191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28576</xdr:colOff>
      <xdr:row>0</xdr:row>
      <xdr:rowOff>47686</xdr:rowOff>
    </xdr:from>
    <xdr:to>
      <xdr:col>12</xdr:col>
      <xdr:colOff>761791</xdr:colOff>
      <xdr:row>2</xdr:row>
      <xdr:rowOff>171451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29401" y="47686"/>
          <a:ext cx="1866690" cy="6857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email completed form to:     </a:t>
          </a:r>
          <a:r>
            <a:rPr lang="en-AU" sz="1200" b="0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218520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ies@nt.rogaine.asn.au" TargetMode="External"/><Relationship Id="rId1" Type="http://schemas.openxmlformats.org/officeDocument/2006/relationships/hyperlink" Target="http://www.nt.rogaine.asn.a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6"/>
  <sheetViews>
    <sheetView tabSelected="1" zoomScaleNormal="100" workbookViewId="0"/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/>
    <col min="9" max="9" width="19.85546875" style="1"/>
    <col min="10" max="10" width="6.42578125" style="1"/>
    <col min="11" max="11" width="9.42578125" style="1"/>
    <col min="12" max="12" width="7.5703125" style="1"/>
    <col min="13" max="13" width="11.5703125" style="1"/>
    <col min="14" max="14" width="3" style="1"/>
    <col min="15" max="1025" width="9" style="1"/>
  </cols>
  <sheetData>
    <row r="1" spans="1:15" ht="21" x14ac:dyDescent="0.35">
      <c r="A1"/>
      <c r="B1"/>
      <c r="C1" s="39" t="s">
        <v>0</v>
      </c>
      <c r="D1" s="39"/>
      <c r="E1" s="39"/>
      <c r="F1" s="39"/>
      <c r="G1" s="39"/>
      <c r="H1" s="39"/>
      <c r="I1"/>
      <c r="J1"/>
      <c r="K1"/>
      <c r="L1"/>
      <c r="M1"/>
      <c r="N1"/>
      <c r="O1"/>
    </row>
    <row r="2" spans="1:15" ht="23.25" x14ac:dyDescent="0.35">
      <c r="A2"/>
      <c r="B2"/>
      <c r="C2" s="40" t="s">
        <v>63</v>
      </c>
      <c r="D2" s="40"/>
      <c r="E2" s="40"/>
      <c r="F2" s="40"/>
      <c r="G2" s="40"/>
      <c r="H2" s="40"/>
      <c r="I2"/>
      <c r="J2"/>
      <c r="K2"/>
      <c r="L2"/>
      <c r="M2"/>
      <c r="N2"/>
      <c r="O2"/>
    </row>
    <row r="3" spans="1:15" ht="18.75" customHeight="1" x14ac:dyDescent="0.25">
      <c r="A3"/>
      <c r="B3"/>
      <c r="C3" s="44" t="s">
        <v>68</v>
      </c>
      <c r="D3" s="44"/>
      <c r="E3" s="44"/>
      <c r="F3" s="44"/>
      <c r="G3" s="44"/>
      <c r="H3" s="44"/>
      <c r="I3" s="44"/>
      <c r="J3"/>
      <c r="K3"/>
      <c r="L3"/>
      <c r="M3"/>
      <c r="N3"/>
      <c r="O3"/>
    </row>
    <row r="4" spans="1:15" ht="18.75" customHeight="1" x14ac:dyDescent="0.25">
      <c r="A4"/>
      <c r="B4"/>
      <c r="C4" s="32" t="s">
        <v>67</v>
      </c>
      <c r="D4" s="32"/>
      <c r="E4" s="32"/>
      <c r="F4" s="32"/>
      <c r="G4" s="32"/>
      <c r="H4" s="32"/>
      <c r="I4" s="33"/>
      <c r="J4"/>
      <c r="K4"/>
      <c r="L4"/>
      <c r="M4"/>
      <c r="N4"/>
      <c r="O4"/>
    </row>
    <row r="5" spans="1:15" ht="18.75" customHeight="1" x14ac:dyDescent="0.3">
      <c r="A5"/>
      <c r="B5"/>
      <c r="C5" s="43" t="s">
        <v>61</v>
      </c>
      <c r="D5" s="43"/>
      <c r="E5" s="43"/>
      <c r="F5" s="43"/>
      <c r="G5" s="43"/>
      <c r="H5" s="43"/>
      <c r="I5"/>
      <c r="J5"/>
      <c r="K5"/>
      <c r="L5"/>
      <c r="M5"/>
      <c r="N5"/>
      <c r="O5"/>
    </row>
    <row r="6" spans="1:15" ht="15" customHeight="1" x14ac:dyDescent="0.25">
      <c r="A6"/>
      <c r="B6"/>
      <c r="C6" s="2" t="s">
        <v>62</v>
      </c>
      <c r="D6" s="3"/>
      <c r="E6" s="3"/>
      <c r="F6" s="3"/>
      <c r="G6" s="3"/>
      <c r="H6" s="4"/>
      <c r="I6" s="37" t="s">
        <v>65</v>
      </c>
      <c r="J6" s="38"/>
      <c r="K6" s="38"/>
      <c r="L6" s="38"/>
      <c r="M6" s="28"/>
      <c r="N6"/>
      <c r="O6"/>
    </row>
    <row r="7" spans="1:15" ht="15" customHeight="1" x14ac:dyDescent="0.25">
      <c r="A7"/>
      <c r="B7"/>
      <c r="C7" s="41" t="s">
        <v>57</v>
      </c>
      <c r="D7" s="41"/>
      <c r="E7" s="41"/>
      <c r="F7" s="41"/>
      <c r="G7" s="41"/>
      <c r="H7" s="41"/>
      <c r="I7" s="5" t="s">
        <v>1</v>
      </c>
      <c r="J7" s="42" t="s">
        <v>80</v>
      </c>
      <c r="K7" s="42"/>
      <c r="L7" s="42"/>
      <c r="M7" s="42"/>
      <c r="N7"/>
      <c r="O7"/>
    </row>
    <row r="8" spans="1:15" ht="15" customHeight="1" x14ac:dyDescent="0.25">
      <c r="A8"/>
      <c r="B8"/>
      <c r="C8" s="48" t="s">
        <v>56</v>
      </c>
      <c r="D8" s="49"/>
      <c r="E8" s="49"/>
      <c r="F8" s="49"/>
      <c r="G8" s="49"/>
      <c r="H8" s="50"/>
      <c r="I8" s="5" t="s">
        <v>2</v>
      </c>
      <c r="J8" s="45" t="str">
        <f>IF(C69&gt;0,IF(C70&gt;0,"Mixed","Male"),IF(C70=0,"","Female"))</f>
        <v/>
      </c>
      <c r="K8" s="45"/>
      <c r="L8" s="45"/>
      <c r="M8" s="45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3</v>
      </c>
      <c r="J9" s="6" t="str">
        <f>IF(J70=1,I70,"")</f>
        <v/>
      </c>
      <c r="K9" s="46" t="str">
        <f>IF(SUM(J11:J15)&gt;0,IF(J69=1,I69,IF(J72=1,I72,IF(J73=1,I73,IF(J74=1,I74,I71)))),"")</f>
        <v/>
      </c>
      <c r="L9" s="46"/>
      <c r="M9" s="46"/>
      <c r="N9"/>
      <c r="O9"/>
    </row>
    <row r="10" spans="1:15" ht="15" customHeight="1" x14ac:dyDescent="0.25">
      <c r="A10"/>
      <c r="B10" s="7" t="s">
        <v>4</v>
      </c>
      <c r="C10" s="47" t="s">
        <v>5</v>
      </c>
      <c r="D10" s="47"/>
      <c r="E10" s="47" t="s">
        <v>6</v>
      </c>
      <c r="F10" s="47"/>
      <c r="G10" s="47"/>
      <c r="H10" s="7" t="s">
        <v>7</v>
      </c>
      <c r="I10" s="7" t="s">
        <v>8</v>
      </c>
      <c r="J10" s="7" t="s">
        <v>9</v>
      </c>
      <c r="K10" s="7" t="s">
        <v>10</v>
      </c>
      <c r="L10" s="7" t="s">
        <v>58</v>
      </c>
      <c r="M10" s="7" t="s">
        <v>11</v>
      </c>
      <c r="N10"/>
      <c r="O10"/>
    </row>
    <row r="11" spans="1:15" ht="15" customHeight="1" x14ac:dyDescent="0.25">
      <c r="A11"/>
      <c r="B11" s="23"/>
      <c r="C11" s="52"/>
      <c r="D11" s="52"/>
      <c r="E11" s="52"/>
      <c r="F11" s="52"/>
      <c r="G11" s="52"/>
      <c r="H11" s="24"/>
      <c r="I11" s="25"/>
      <c r="J11" s="30"/>
      <c r="K11" s="30"/>
      <c r="L11" s="27"/>
      <c r="M11" s="8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23"/>
      <c r="C12" s="52"/>
      <c r="D12" s="52"/>
      <c r="E12" s="52"/>
      <c r="F12" s="52"/>
      <c r="G12" s="52"/>
      <c r="H12" s="24"/>
      <c r="I12" s="23"/>
      <c r="J12" s="30"/>
      <c r="K12" s="30"/>
      <c r="L12" s="27"/>
      <c r="M12" s="8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23"/>
      <c r="C13" s="52"/>
      <c r="D13" s="52"/>
      <c r="E13" s="52"/>
      <c r="F13" s="52"/>
      <c r="G13" s="52"/>
      <c r="H13" s="24"/>
      <c r="I13" s="23"/>
      <c r="J13" s="30"/>
      <c r="K13" s="30"/>
      <c r="L13" s="27"/>
      <c r="M13" s="8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23"/>
      <c r="C14" s="52"/>
      <c r="D14" s="52"/>
      <c r="E14" s="55"/>
      <c r="F14" s="55"/>
      <c r="G14" s="55"/>
      <c r="H14" s="24"/>
      <c r="I14" s="23"/>
      <c r="J14" s="30"/>
      <c r="K14" s="30"/>
      <c r="L14" s="27"/>
      <c r="M14" s="8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23"/>
      <c r="C15" s="52"/>
      <c r="D15" s="52"/>
      <c r="E15" s="52"/>
      <c r="F15" s="52"/>
      <c r="G15" s="52"/>
      <c r="H15" s="24"/>
      <c r="I15" s="23"/>
      <c r="J15" s="30"/>
      <c r="K15" s="30"/>
      <c r="L15" s="27"/>
      <c r="M15" s="8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51" t="s">
        <v>12</v>
      </c>
      <c r="L16" s="51"/>
      <c r="M16" s="9">
        <f>SUM(M11:M15)</f>
        <v>0</v>
      </c>
      <c r="N16"/>
      <c r="O16"/>
    </row>
    <row r="17" spans="1:15" ht="15" customHeight="1" x14ac:dyDescent="0.25">
      <c r="A17"/>
      <c r="B17" s="53" t="str">
        <f>_xlfn.CONCAT("Entry Fees - Early Bird applies until ",TEXT(J33,"dd-mm-yyyy"))</f>
        <v>Entry Fees - Early Bird applies until 26-08-2020</v>
      </c>
      <c r="C17" s="54"/>
      <c r="D17" s="54"/>
      <c r="E17" s="54"/>
      <c r="F17" s="54"/>
      <c r="G17" s="54"/>
      <c r="H17"/>
      <c r="I17"/>
      <c r="J17"/>
      <c r="K17"/>
      <c r="L17"/>
      <c r="M17"/>
      <c r="N17"/>
      <c r="O17"/>
    </row>
    <row r="18" spans="1:15" ht="15" customHeight="1" x14ac:dyDescent="0.25">
      <c r="A18"/>
      <c r="B18" s="58" t="s">
        <v>13</v>
      </c>
      <c r="C18" s="59" t="s">
        <v>14</v>
      </c>
      <c r="D18" s="59" t="s">
        <v>15</v>
      </c>
      <c r="E18" s="59"/>
      <c r="F18" s="59"/>
      <c r="G18" s="18"/>
      <c r="H18"/>
      <c r="I18" s="60" t="s">
        <v>16</v>
      </c>
      <c r="J18" s="60"/>
      <c r="K18" s="60"/>
      <c r="L18" s="60"/>
      <c r="M18" s="23"/>
      <c r="N18"/>
      <c r="O18"/>
    </row>
    <row r="19" spans="1:15" ht="15" customHeight="1" x14ac:dyDescent="0.25">
      <c r="A19"/>
      <c r="B19" s="58"/>
      <c r="C19" s="59"/>
      <c r="D19" s="10" t="s">
        <v>17</v>
      </c>
      <c r="E19" s="10" t="s">
        <v>18</v>
      </c>
      <c r="F19" s="10" t="s">
        <v>19</v>
      </c>
      <c r="G19" s="19"/>
      <c r="H19"/>
      <c r="I19"/>
      <c r="J19"/>
      <c r="K19"/>
      <c r="L19"/>
      <c r="M19"/>
      <c r="N19"/>
      <c r="O19"/>
    </row>
    <row r="20" spans="1:15" ht="15" customHeight="1" x14ac:dyDescent="0.25">
      <c r="A20"/>
      <c r="B20" s="11">
        <f>IF($M6="Yes",B21,B22)</f>
        <v>55</v>
      </c>
      <c r="C20" s="11">
        <f>IF($M6="Yes",C21,C22)</f>
        <v>40</v>
      </c>
      <c r="D20" s="12" t="s">
        <v>20</v>
      </c>
      <c r="E20" s="11">
        <f>IF($M6="Yes",E21,E22)</f>
        <v>10</v>
      </c>
      <c r="F20" s="11">
        <f>IF($M6="Yes",F21,F22)</f>
        <v>20</v>
      </c>
      <c r="G20" s="19"/>
      <c r="H20"/>
      <c r="I20"/>
      <c r="J20"/>
      <c r="K20"/>
      <c r="L20"/>
      <c r="M20"/>
      <c r="N20"/>
      <c r="O20"/>
    </row>
    <row r="21" spans="1:15" ht="15" customHeight="1" x14ac:dyDescent="0.25">
      <c r="A21"/>
      <c r="B21" s="11">
        <v>45</v>
      </c>
      <c r="C21" s="11">
        <v>35</v>
      </c>
      <c r="D21" s="12" t="s">
        <v>20</v>
      </c>
      <c r="E21" s="11">
        <v>10</v>
      </c>
      <c r="F21" s="17">
        <v>20</v>
      </c>
      <c r="G21" s="21" t="s">
        <v>54</v>
      </c>
      <c r="H21"/>
      <c r="I21" s="61"/>
      <c r="J21" s="61"/>
      <c r="K21" s="61"/>
      <c r="L21" s="61"/>
      <c r="M21" s="22"/>
      <c r="N21"/>
      <c r="O21"/>
    </row>
    <row r="22" spans="1:15" ht="15" customHeight="1" x14ac:dyDescent="0.25">
      <c r="A22"/>
      <c r="B22" s="11">
        <v>55</v>
      </c>
      <c r="C22" s="11">
        <v>40</v>
      </c>
      <c r="D22" s="12" t="s">
        <v>20</v>
      </c>
      <c r="E22" s="11">
        <v>10</v>
      </c>
      <c r="F22" s="17">
        <v>20</v>
      </c>
      <c r="G22" s="21" t="s">
        <v>55</v>
      </c>
      <c r="H22"/>
      <c r="I22"/>
      <c r="J22"/>
      <c r="K22"/>
      <c r="L22"/>
      <c r="M22"/>
      <c r="N22"/>
      <c r="O22"/>
    </row>
    <row r="23" spans="1:15" ht="15" customHeight="1" x14ac:dyDescent="0.25">
      <c r="A23"/>
      <c r="B23" s="62" t="s">
        <v>21</v>
      </c>
      <c r="C23" s="62"/>
      <c r="D23" s="62"/>
      <c r="E23" s="62"/>
      <c r="F23" s="13">
        <v>5</v>
      </c>
      <c r="G23" s="20"/>
      <c r="H23"/>
      <c r="I23" s="60" t="s">
        <v>22</v>
      </c>
      <c r="J23" s="60"/>
      <c r="K23" s="60"/>
      <c r="L23" s="60"/>
      <c r="M23" s="26"/>
      <c r="N23"/>
      <c r="O23"/>
    </row>
    <row r="24" spans="1:15" ht="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" customHeight="1" x14ac:dyDescent="0.25">
      <c r="A25"/>
      <c r="B25" s="34" t="s">
        <v>23</v>
      </c>
      <c r="C25"/>
      <c r="D25"/>
      <c r="E25"/>
      <c r="F25"/>
      <c r="G25"/>
      <c r="H25"/>
      <c r="I25"/>
      <c r="J25" s="63" t="s">
        <v>24</v>
      </c>
      <c r="K25" s="63"/>
      <c r="L25" s="63"/>
      <c r="M25" s="63"/>
      <c r="N25"/>
      <c r="O25"/>
    </row>
    <row r="26" spans="1:15" ht="15" customHeight="1" x14ac:dyDescent="0.25">
      <c r="A26" s="36" t="s">
        <v>76</v>
      </c>
      <c r="B26" s="70" t="s">
        <v>77</v>
      </c>
      <c r="C26" s="70"/>
      <c r="D26" s="70"/>
      <c r="E26" s="70"/>
      <c r="F26" s="70"/>
      <c r="G26" s="70"/>
      <c r="H26" s="70"/>
      <c r="I26"/>
      <c r="J26" s="64" t="s">
        <v>25</v>
      </c>
      <c r="K26" s="64"/>
      <c r="L26" s="57" t="s">
        <v>26</v>
      </c>
      <c r="M26" s="57"/>
      <c r="N26"/>
      <c r="O26"/>
    </row>
    <row r="27" spans="1:15" ht="15" customHeight="1" x14ac:dyDescent="0.25">
      <c r="A27" s="36" t="s">
        <v>76</v>
      </c>
      <c r="B27" s="70" t="s">
        <v>71</v>
      </c>
      <c r="C27" s="70"/>
      <c r="D27" s="70"/>
      <c r="E27" s="70"/>
      <c r="F27" s="70"/>
      <c r="G27" s="70"/>
      <c r="H27" s="70"/>
      <c r="I27"/>
      <c r="J27" s="65" t="s">
        <v>27</v>
      </c>
      <c r="K27" s="65"/>
      <c r="L27" s="66" t="s">
        <v>28</v>
      </c>
      <c r="M27" s="66"/>
      <c r="N27"/>
      <c r="O27"/>
    </row>
    <row r="28" spans="1:15" ht="15" customHeight="1" x14ac:dyDescent="0.25">
      <c r="A28" s="36" t="s">
        <v>76</v>
      </c>
      <c r="B28" s="70" t="s">
        <v>72</v>
      </c>
      <c r="C28" s="70"/>
      <c r="D28" s="70"/>
      <c r="E28" s="70"/>
      <c r="F28" s="70"/>
      <c r="G28" s="70"/>
      <c r="H28" s="70"/>
      <c r="I28"/>
      <c r="J28" s="65" t="s">
        <v>29</v>
      </c>
      <c r="K28" s="65"/>
      <c r="L28" s="66" t="s">
        <v>30</v>
      </c>
      <c r="M28" s="66"/>
      <c r="N28"/>
      <c r="O28"/>
    </row>
    <row r="29" spans="1:15" ht="15" customHeight="1" x14ac:dyDescent="0.25">
      <c r="A29" s="36" t="s">
        <v>76</v>
      </c>
      <c r="B29" s="68" t="s">
        <v>73</v>
      </c>
      <c r="C29" s="68"/>
      <c r="D29" s="68"/>
      <c r="E29" s="68"/>
      <c r="F29" s="68"/>
      <c r="G29" s="68"/>
      <c r="H29" s="68"/>
      <c r="I29"/>
      <c r="J29" s="67" t="s">
        <v>59</v>
      </c>
      <c r="K29" s="67"/>
      <c r="L29" s="67"/>
      <c r="M29" s="67"/>
      <c r="N29"/>
      <c r="O29"/>
    </row>
    <row r="30" spans="1:15" ht="15" customHeight="1" x14ac:dyDescent="0.25">
      <c r="A30"/>
      <c r="B30" s="68" t="s">
        <v>69</v>
      </c>
      <c r="C30" s="68"/>
      <c r="D30" s="68"/>
      <c r="E30" s="68"/>
      <c r="F30" s="68"/>
      <c r="G30" s="68"/>
      <c r="H30" s="68"/>
      <c r="I30"/>
      <c r="J30" s="67"/>
      <c r="K30" s="67"/>
      <c r="L30" s="67"/>
      <c r="M30" s="67"/>
      <c r="N30"/>
      <c r="O30"/>
    </row>
    <row r="31" spans="1:15" ht="15" customHeight="1" x14ac:dyDescent="0.25">
      <c r="A31"/>
      <c r="B31" s="68" t="s">
        <v>70</v>
      </c>
      <c r="C31" s="68"/>
      <c r="D31" s="68"/>
      <c r="E31" s="68"/>
      <c r="F31" s="68"/>
      <c r="G31" s="68"/>
      <c r="H31" s="68"/>
      <c r="I31"/>
      <c r="J31" s="67"/>
      <c r="K31" s="67"/>
      <c r="L31" s="67"/>
      <c r="M31" s="67"/>
      <c r="N31"/>
      <c r="O31"/>
    </row>
    <row r="32" spans="1:15" ht="15" customHeight="1" x14ac:dyDescent="0.25">
      <c r="A32" s="36" t="s">
        <v>76</v>
      </c>
      <c r="B32" s="69" t="s">
        <v>74</v>
      </c>
      <c r="C32" s="69"/>
      <c r="D32" s="69"/>
      <c r="E32" s="69"/>
      <c r="F32" s="69"/>
      <c r="G32" s="69"/>
      <c r="H32" s="69"/>
      <c r="I32" s="69"/>
      <c r="J32" s="72"/>
      <c r="K32" s="72"/>
      <c r="L32" s="72"/>
      <c r="M32" s="14"/>
      <c r="N32"/>
      <c r="O32"/>
    </row>
    <row r="33" spans="1:15" ht="15" customHeight="1" x14ac:dyDescent="0.25">
      <c r="A33" s="36" t="s">
        <v>76</v>
      </c>
      <c r="B33" s="70" t="s">
        <v>75</v>
      </c>
      <c r="C33" s="70"/>
      <c r="D33" s="70"/>
      <c r="E33" s="70"/>
      <c r="F33" s="70"/>
      <c r="G33" s="70"/>
      <c r="H33" s="71"/>
      <c r="I33" s="29" t="s">
        <v>79</v>
      </c>
      <c r="J33" s="75">
        <v>44069</v>
      </c>
      <c r="K33" s="75"/>
      <c r="L33" s="75"/>
      <c r="M33" s="75"/>
      <c r="N33"/>
      <c r="O33"/>
    </row>
    <row r="34" spans="1:15" ht="15" customHeight="1" x14ac:dyDescent="0.25">
      <c r="B34" s="70" t="s">
        <v>66</v>
      </c>
      <c r="C34" s="70"/>
      <c r="D34" s="70"/>
      <c r="E34" s="70"/>
      <c r="F34" s="70"/>
      <c r="G34" s="70"/>
      <c r="H34" s="70"/>
      <c r="I34" s="31" t="s">
        <v>60</v>
      </c>
      <c r="J34" s="73">
        <v>44076</v>
      </c>
      <c r="K34" s="73"/>
      <c r="L34" s="73"/>
      <c r="M34" s="73"/>
      <c r="N34"/>
      <c r="O34"/>
    </row>
    <row r="35" spans="1:15" ht="15" customHeight="1" x14ac:dyDescent="0.25">
      <c r="A35" s="36" t="s">
        <v>76</v>
      </c>
      <c r="B35" s="70" t="s">
        <v>78</v>
      </c>
      <c r="C35" s="70"/>
      <c r="D35" s="70"/>
      <c r="E35" s="70"/>
      <c r="F35" s="70"/>
      <c r="G35" s="70"/>
      <c r="H35" s="71"/>
      <c r="I35" s="74"/>
      <c r="J35" s="74"/>
      <c r="K35" s="74"/>
      <c r="L35" s="74"/>
      <c r="M35" s="74"/>
      <c r="N35"/>
      <c r="O35"/>
    </row>
    <row r="36" spans="1:15" ht="15" customHeight="1" x14ac:dyDescent="0.25">
      <c r="A36" s="56" t="s">
        <v>64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B42" s="15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15"/>
    </row>
    <row r="43" spans="1:15" x14ac:dyDescent="0.25">
      <c r="A43" s="15"/>
      <c r="B43" s="15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15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5"/>
      <c r="M66" s="15"/>
      <c r="N66" s="15"/>
      <c r="O66" s="15"/>
    </row>
    <row r="67" spans="1:15" x14ac:dyDescent="0.2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5"/>
      <c r="M67" s="15"/>
      <c r="N67" s="15"/>
      <c r="O67" s="15"/>
    </row>
    <row r="68" spans="1:15" x14ac:dyDescent="0.25">
      <c r="A68" s="15"/>
      <c r="B68" s="16" t="s">
        <v>31</v>
      </c>
      <c r="C68" s="16"/>
      <c r="D68" s="16"/>
      <c r="E68" s="16"/>
      <c r="F68" s="16"/>
      <c r="G68" s="16" t="s">
        <v>32</v>
      </c>
      <c r="H68" s="16"/>
      <c r="I68" s="16" t="s">
        <v>33</v>
      </c>
      <c r="J68" s="16" t="s">
        <v>34</v>
      </c>
      <c r="K68" s="16"/>
      <c r="L68" s="15"/>
      <c r="M68" s="15"/>
      <c r="N68" s="15"/>
      <c r="O68" s="15"/>
    </row>
    <row r="69" spans="1:15" x14ac:dyDescent="0.25">
      <c r="A69" s="15"/>
      <c r="B69" s="16" t="s">
        <v>35</v>
      </c>
      <c r="C69" s="16">
        <f>COUNTIF(K11:K15,"Male")</f>
        <v>0</v>
      </c>
      <c r="D69" s="16"/>
      <c r="E69" s="16"/>
      <c r="F69" s="16"/>
      <c r="G69" s="16" t="s">
        <v>36</v>
      </c>
      <c r="H69" s="16"/>
      <c r="I69" s="16" t="s">
        <v>37</v>
      </c>
      <c r="J69" s="16">
        <f>IF(C71&gt;0,IF(C76&gt;C71,0,1),0)</f>
        <v>0</v>
      </c>
      <c r="K69" s="16"/>
      <c r="L69" s="15"/>
      <c r="M69" s="15"/>
      <c r="N69" s="15"/>
      <c r="O69" s="15"/>
    </row>
    <row r="70" spans="1:15" x14ac:dyDescent="0.25">
      <c r="A70" s="15"/>
      <c r="B70" s="16" t="s">
        <v>38</v>
      </c>
      <c r="C70" s="16">
        <f>COUNTIF(K11:K15,"Female")</f>
        <v>0</v>
      </c>
      <c r="D70" s="16"/>
      <c r="E70" s="16"/>
      <c r="F70" s="16"/>
      <c r="G70" s="16" t="s">
        <v>39</v>
      </c>
      <c r="H70" s="16"/>
      <c r="I70" s="16" t="s">
        <v>40</v>
      </c>
      <c r="J70" s="16">
        <f>IF(M18="Yes",1,0)</f>
        <v>0</v>
      </c>
      <c r="K70" s="16"/>
      <c r="L70" s="15"/>
      <c r="M70" s="15"/>
      <c r="N70" s="15"/>
      <c r="O70" s="15"/>
    </row>
    <row r="71" spans="1:15" x14ac:dyDescent="0.25">
      <c r="A71" s="15"/>
      <c r="B71" s="16" t="s">
        <v>41</v>
      </c>
      <c r="C71" s="16">
        <f>COUNTIF(J11:J15,"&lt;18")-COUNTIF(J11:J15,"&lt;5")</f>
        <v>0</v>
      </c>
      <c r="D71" s="16"/>
      <c r="E71" s="16"/>
      <c r="F71" s="16"/>
      <c r="G71" s="16" t="s">
        <v>42</v>
      </c>
      <c r="H71" s="16"/>
      <c r="I71" s="16" t="s">
        <v>43</v>
      </c>
      <c r="J71" s="16">
        <v>1</v>
      </c>
      <c r="K71" s="16"/>
      <c r="L71" s="15"/>
      <c r="M71" s="15"/>
      <c r="N71" s="15"/>
      <c r="O71" s="15"/>
    </row>
    <row r="72" spans="1:15" x14ac:dyDescent="0.25">
      <c r="A72" s="15"/>
      <c r="B72" s="16" t="s">
        <v>43</v>
      </c>
      <c r="C72" s="16">
        <f>COUNTIF(J11:J15,"&gt; 17")-COUNTIF(J11:J15,"&gt; 39")</f>
        <v>0</v>
      </c>
      <c r="D72" s="16"/>
      <c r="E72" s="16"/>
      <c r="F72" s="16"/>
      <c r="G72" s="16" t="s">
        <v>44</v>
      </c>
      <c r="H72" s="16"/>
      <c r="I72" s="16" t="s">
        <v>45</v>
      </c>
      <c r="J72" s="16">
        <f>IF(C73&gt;0,(IF(C71&gt;0,0,IF(C72=0,1,0))),0)</f>
        <v>0</v>
      </c>
      <c r="K72" s="16"/>
      <c r="L72" s="15"/>
      <c r="M72" s="15"/>
      <c r="N72" s="15"/>
      <c r="O72" s="15"/>
    </row>
    <row r="73" spans="1:15" x14ac:dyDescent="0.25">
      <c r="A73" s="15"/>
      <c r="B73" s="16" t="s">
        <v>46</v>
      </c>
      <c r="C73" s="16">
        <f>COUNTIF(J11:J15,"&gt; 39")-COUNTIF(J11:J15,"&gt; 54")</f>
        <v>0</v>
      </c>
      <c r="D73" s="16"/>
      <c r="E73" s="16"/>
      <c r="F73" s="16"/>
      <c r="G73" s="16" t="s">
        <v>47</v>
      </c>
      <c r="H73" s="16"/>
      <c r="I73" s="16" t="s">
        <v>48</v>
      </c>
      <c r="J73" s="16">
        <f>IF(C74&gt;0,IF(C73&gt;0,0,IF(C72&gt;0,0,IF(C71=0,1,0))),0)</f>
        <v>0</v>
      </c>
      <c r="K73" s="16"/>
      <c r="L73" s="15"/>
      <c r="M73" s="15"/>
      <c r="N73" s="15"/>
      <c r="O73" s="15"/>
    </row>
    <row r="74" spans="1:15" x14ac:dyDescent="0.25">
      <c r="A74" s="15"/>
      <c r="B74" s="16" t="s">
        <v>49</v>
      </c>
      <c r="C74" s="16">
        <f>COUNTIF(J11:J15,"&gt; 54")-COUNTIF(J11:J15,"&gt;64")</f>
        <v>0</v>
      </c>
      <c r="D74" s="16"/>
      <c r="E74" s="16"/>
      <c r="F74" s="16"/>
      <c r="G74" s="16" t="s">
        <v>50</v>
      </c>
      <c r="H74" s="16"/>
      <c r="I74" s="16" t="s">
        <v>51</v>
      </c>
      <c r="J74" s="16">
        <f>IF(C75&gt;0,IF(C74&gt;0,0,IF(C73&gt;0,0,IF(C72&gt;0,0,IF(C71&gt;0,0,1)))),0)</f>
        <v>0</v>
      </c>
      <c r="K74" s="16"/>
      <c r="L74" s="15"/>
      <c r="M74" s="15"/>
      <c r="N74" s="15"/>
      <c r="O74" s="15"/>
    </row>
    <row r="75" spans="1:15" x14ac:dyDescent="0.25">
      <c r="A75" s="15"/>
      <c r="B75" s="16" t="s">
        <v>52</v>
      </c>
      <c r="C75" s="16">
        <f>COUNTIF(J11:J15,"&gt; 64")</f>
        <v>0</v>
      </c>
      <c r="D75" s="16"/>
      <c r="E75" s="16"/>
      <c r="F75" s="16"/>
      <c r="G75" s="16"/>
      <c r="H75" s="16"/>
      <c r="I75" s="16"/>
      <c r="J75" s="16"/>
      <c r="K75" s="16"/>
      <c r="L75" s="15"/>
      <c r="M75" s="15"/>
      <c r="N75" s="15"/>
      <c r="O75" s="15"/>
    </row>
    <row r="76" spans="1:15" x14ac:dyDescent="0.25">
      <c r="A76" s="15"/>
      <c r="B76" s="16" t="s">
        <v>53</v>
      </c>
      <c r="C76" s="16">
        <f>SUM(C71:C75)</f>
        <v>0</v>
      </c>
      <c r="D76" s="16"/>
      <c r="E76" s="16"/>
      <c r="F76" s="16"/>
      <c r="G76" s="16"/>
      <c r="H76" s="16"/>
      <c r="I76" s="16"/>
      <c r="J76" s="16"/>
      <c r="K76" s="16"/>
      <c r="L76" s="15"/>
      <c r="M76" s="15"/>
      <c r="N76" s="15"/>
      <c r="O76" s="15"/>
    </row>
  </sheetData>
  <sheetProtection selectLockedCells="1"/>
  <mergeCells count="54">
    <mergeCell ref="B26:H26"/>
    <mergeCell ref="B27:H27"/>
    <mergeCell ref="B28:H28"/>
    <mergeCell ref="B29:H29"/>
    <mergeCell ref="B30:H30"/>
    <mergeCell ref="B31:H31"/>
    <mergeCell ref="B32:I32"/>
    <mergeCell ref="B34:H34"/>
    <mergeCell ref="B35:H35"/>
    <mergeCell ref="J32:L32"/>
    <mergeCell ref="J34:M34"/>
    <mergeCell ref="I35:M35"/>
    <mergeCell ref="J33:M33"/>
    <mergeCell ref="B33:H33"/>
    <mergeCell ref="A36:M36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J27:K27"/>
    <mergeCell ref="L27:M27"/>
    <mergeCell ref="J28:K28"/>
    <mergeCell ref="L28:M28"/>
    <mergeCell ref="J29:M31"/>
    <mergeCell ref="B17:G17"/>
    <mergeCell ref="C14:D14"/>
    <mergeCell ref="E14:G14"/>
    <mergeCell ref="C15:D15"/>
    <mergeCell ref="E15:G15"/>
    <mergeCell ref="K16:L16"/>
    <mergeCell ref="C11:D11"/>
    <mergeCell ref="E11:G11"/>
    <mergeCell ref="C12:D12"/>
    <mergeCell ref="E12:G12"/>
    <mergeCell ref="C13:D13"/>
    <mergeCell ref="E13:G13"/>
    <mergeCell ref="J8:M8"/>
    <mergeCell ref="K9:M9"/>
    <mergeCell ref="C10:D10"/>
    <mergeCell ref="E10:G10"/>
    <mergeCell ref="C8:H8"/>
    <mergeCell ref="I6:L6"/>
    <mergeCell ref="C1:H1"/>
    <mergeCell ref="C2:H2"/>
    <mergeCell ref="C7:H7"/>
    <mergeCell ref="J7:M7"/>
    <mergeCell ref="C5:H5"/>
    <mergeCell ref="C3:I3"/>
  </mergeCells>
  <dataValidations count="7">
    <dataValidation type="list" allowBlank="1" showInputMessage="1" showErrorMessage="1" sqref="K11:K15" xr:uid="{00000000-0002-0000-0000-000000000000}">
      <formula1>"Female,Male"</formula1>
      <formula2>0</formula2>
    </dataValidation>
    <dataValidation type="list" allowBlank="1" showInputMessage="1" showErrorMessage="1" sqref="M18" xr:uid="{00000000-0002-0000-0000-000001000000}">
      <formula1>"No,Yes"</formula1>
      <formula2>0</formula2>
    </dataValidation>
    <dataValidation type="list" allowBlank="1" showInputMessage="1" showErrorMessage="1" sqref="M23" xr:uid="{00000000-0002-0000-0000-000003000000}">
      <formula1>"EFT,Cash,Cheque,Money Order"</formula1>
      <formula2>0</formula2>
    </dataValidation>
    <dataValidation type="list" allowBlank="1" showInputMessage="1" showErrorMessage="1" sqref="L11:L15" xr:uid="{00000000-0002-0000-0000-000005000000}">
      <formula1>"Yes,No"</formula1>
      <formula2>0</formula2>
    </dataValidation>
    <dataValidation allowBlank="1" showInputMessage="1" showErrorMessage="1" promptTitle="The Litchfield Biundary Bash" sqref="C2:H2" xr:uid="{00000000-0002-0000-0000-000006000000}">
      <formula1>0</formula1>
      <formula2>0</formula2>
    </dataValidation>
    <dataValidation type="list" allowBlank="1" showInputMessage="1" showErrorMessage="1" sqref="M6" xr:uid="{17F9BC08-6921-4A13-B943-A030CC9CFE93}">
      <formula1>"Yes,No"</formula1>
    </dataValidation>
    <dataValidation type="list" allowBlank="1" showInputMessage="1" showErrorMessage="1" sqref="J7:M7" xr:uid="{469EAF52-A899-4848-9420-FE508B56A968}">
      <formula1>"3 Hr Ranga Rover,6 Hr You Need Your Head Red,4 Hr Bluey Biker (Manual), 4 Hr Bluey Biker (Electric)"</formula1>
    </dataValidation>
  </dataValidations>
  <hyperlinks>
    <hyperlink ref="A36" r:id="rId1" display="For more information, forms, etc, please visit our website www.nt.rogaine.asn.au" xr:uid="{00000000-0004-0000-0000-000000000000}"/>
    <hyperlink ref="C8" r:id="rId2" xr:uid="{F067641C-C063-4E87-AFC2-DEE548676DEC}"/>
  </hyperlinks>
  <pageMargins left="0.7" right="0.7" top="0.75" bottom="0.75" header="0.51180555555555496" footer="0.51180555555555496"/>
  <pageSetup paperSize="9" scale="93" firstPageNumber="0" orientation="landscape" horizontalDpi="4294967295" verticalDpi="4294967295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Shani Bryceson</cp:lastModifiedBy>
  <cp:revision>1</cp:revision>
  <cp:lastPrinted>2020-06-20T23:08:36Z</cp:lastPrinted>
  <dcterms:created xsi:type="dcterms:W3CDTF">2015-04-19T04:22:54Z</dcterms:created>
  <dcterms:modified xsi:type="dcterms:W3CDTF">2020-07-06T11:45:51Z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